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Разходи автомобил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#,##0.00 &quot;€&quot;"/>
    <numFmt numFmtId="166" formatCode="0.000 &quot;€/км&quot;"/>
  </numFmts>
  <fonts count="8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sz val="10"/>
    </font>
    <font>
      <name val="Arial"/>
      <b val="1"/>
      <color rgb="000000FF"/>
      <sz val="10"/>
    </font>
    <font>
      <name val="Arial"/>
      <color rgb="00333333"/>
      <sz val="10"/>
    </font>
    <font>
      <name val="Arial"/>
      <b val="1"/>
      <color rgb="00FF8C2A"/>
      <sz val="12"/>
    </font>
    <font>
      <name val="Arial"/>
      <i val="1"/>
      <color rgb="006B6B7B"/>
      <sz val="9"/>
    </font>
  </fonts>
  <fills count="6">
    <fill>
      <patternFill/>
    </fill>
    <fill>
      <patternFill patternType="gray125"/>
    </fill>
    <fill>
      <patternFill patternType="solid">
        <fgColor rgb="001A2F5A"/>
      </patternFill>
    </fill>
    <fill>
      <patternFill patternType="solid">
        <fgColor rgb="00FF8C2A"/>
      </patternFill>
    </fill>
    <fill>
      <patternFill patternType="solid">
        <fgColor rgb="00F8F4EF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E2DDD6"/>
      </left>
      <right style="thin">
        <color rgb="00E2DDD6"/>
      </right>
      <top style="thin">
        <color rgb="00E2DDD6"/>
      </top>
      <bottom style="thin">
        <color rgb="00E2DDD6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left" vertical="center"/>
    </xf>
    <xf numFmtId="0" fontId="3" fillId="4" borderId="0" pivotButton="0" quotePrefix="0" xfId="0"/>
    <xf numFmtId="4" fontId="4" fillId="4" borderId="1" pivotButton="0" quotePrefix="0" xfId="0"/>
    <xf numFmtId="0" fontId="3" fillId="5" borderId="0" pivotButton="0" quotePrefix="0" xfId="0"/>
    <xf numFmtId="0" fontId="4" fillId="5" borderId="1" pivotButton="0" quotePrefix="0" xfId="0"/>
    <xf numFmtId="0" fontId="4" fillId="4" borderId="1" pivotButton="0" quotePrefix="0" xfId="0"/>
    <xf numFmtId="4" fontId="4" fillId="5" borderId="1" pivotButton="0" quotePrefix="0" xfId="0"/>
    <xf numFmtId="164" fontId="4" fillId="5" borderId="1" pivotButton="0" quotePrefix="0" xfId="0"/>
    <xf numFmtId="0" fontId="2" fillId="2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/>
    </xf>
    <xf numFmtId="165" fontId="3" fillId="4" borderId="1" pivotButton="0" quotePrefix="0" xfId="0"/>
    <xf numFmtId="164" fontId="3" fillId="4" borderId="1" pivotButton="0" quotePrefix="0" xfId="0"/>
    <xf numFmtId="0" fontId="5" fillId="5" borderId="1" applyAlignment="1" pivotButton="0" quotePrefix="0" xfId="0">
      <alignment horizontal="left" vertical="center"/>
    </xf>
    <xf numFmtId="165" fontId="3" fillId="5" borderId="1" pivotButton="0" quotePrefix="0" xfId="0"/>
    <xf numFmtId="164" fontId="3" fillId="5" borderId="1" pivotButton="0" quotePrefix="0" xfId="0"/>
    <xf numFmtId="0" fontId="2" fillId="2" borderId="0" pivotButton="0" quotePrefix="0" xfId="0"/>
    <xf numFmtId="165" fontId="6" fillId="2" borderId="0" pivotButton="0" quotePrefix="0" xfId="0"/>
    <xf numFmtId="165" fontId="2" fillId="2" borderId="0" pivotButton="0" quotePrefix="0" xfId="0"/>
    <xf numFmtId="166" fontId="2" fillId="2" borderId="0" pivotButton="0" quotePrefix="0" xfId="0"/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8" customWidth="1" min="4" max="4"/>
  </cols>
  <sheetData>
    <row r="1" ht="28" customHeight="1">
      <c r="A1" s="1" t="inlineStr">
        <is>
          <t>РАЗХОДИ ЗА АВТОМОБИЛ — Смятам.com 2026</t>
        </is>
      </c>
    </row>
    <row r="2" ht="20" customHeight="1">
      <c r="A2" s="2" t="inlineStr">
        <is>
          <t xml:space="preserve">  ВХОДНИ ДАННИ</t>
        </is>
      </c>
    </row>
    <row r="3">
      <c r="A3" s="3" t="inlineStr">
        <is>
          <t>Цена на автомобила (€)</t>
        </is>
      </c>
      <c r="B3" s="4" t="n">
        <v>22000</v>
      </c>
    </row>
    <row r="4">
      <c r="A4" s="5" t="inlineStr">
        <is>
          <t>Годишно изминати км</t>
        </is>
      </c>
      <c r="B4" s="6" t="n">
        <v>18000</v>
      </c>
    </row>
    <row r="5">
      <c r="A5" s="3" t="inlineStr">
        <is>
          <t>Разход (л/100 км)</t>
        </is>
      </c>
      <c r="B5" s="7" t="n">
        <v>6.5</v>
      </c>
    </row>
    <row r="6">
      <c r="A6" s="5" t="inlineStr">
        <is>
          <t>Цена на горивото (€/л)</t>
        </is>
      </c>
      <c r="B6" s="8" t="n">
        <v>1.68</v>
      </c>
    </row>
    <row r="7">
      <c r="A7" s="3" t="inlineStr">
        <is>
          <t>ГО застраховка база (€/год.)</t>
        </is>
      </c>
      <c r="B7" s="4" t="n">
        <v>170</v>
      </c>
    </row>
    <row r="8">
      <c r="A8" s="5" t="inlineStr">
        <is>
          <t>Бонус-малус коефициент</t>
        </is>
      </c>
      <c r="B8" s="6" t="n">
        <v>1</v>
      </c>
    </row>
    <row r="9">
      <c r="A9" s="3" t="inlineStr">
        <is>
          <t>Каско (€/год.)</t>
        </is>
      </c>
      <c r="B9" s="4" t="n">
        <v>410</v>
      </c>
    </row>
    <row r="10">
      <c r="A10" s="5" t="inlineStr">
        <is>
          <t>Сервиз и гуми (€/год.)</t>
        </is>
      </c>
      <c r="B10" s="8" t="n">
        <v>610</v>
      </c>
    </row>
    <row r="11">
      <c r="A11" s="3" t="inlineStr">
        <is>
          <t>Винетка и паркинг (€/год.)</t>
        </is>
      </c>
      <c r="B11" s="4" t="n">
        <v>130</v>
      </c>
    </row>
    <row r="12">
      <c r="A12" s="5" t="inlineStr">
        <is>
          <t>Амортизация (% от цена/год.)</t>
        </is>
      </c>
      <c r="B12" s="9" t="n">
        <v>0.12</v>
      </c>
    </row>
    <row r="14" ht="20" customHeight="1">
      <c r="A14" s="2" t="inlineStr">
        <is>
          <t xml:space="preserve">  ИЗЧИСЛЕНИ РАЗХОДИ</t>
        </is>
      </c>
    </row>
    <row r="15">
      <c r="A15" s="10" t="inlineStr">
        <is>
          <t>Категория разход</t>
        </is>
      </c>
      <c r="B15" s="10" t="inlineStr">
        <is>
          <t>Годишно (€)</t>
        </is>
      </c>
      <c r="C15" s="10" t="inlineStr">
        <is>
          <t>Месечно (€)</t>
        </is>
      </c>
      <c r="D15" s="10" t="inlineStr">
        <is>
          <t>% от общо</t>
        </is>
      </c>
    </row>
    <row r="16">
      <c r="A16" s="11" t="inlineStr">
        <is>
          <t>Гориво</t>
        </is>
      </c>
      <c r="B16" s="12">
        <f>B4/100*B3*B5</f>
        <v/>
      </c>
      <c r="C16" s="12">
        <f>B16/12</f>
        <v/>
      </c>
      <c r="D16" s="13">
        <f>IF(B22=0,0,B16/B22)</f>
        <v/>
      </c>
    </row>
    <row r="17">
      <c r="A17" s="14" t="inlineStr">
        <is>
          <t>ГО застраховка</t>
        </is>
      </c>
      <c r="B17" s="15">
        <f>B6*B7</f>
        <v/>
      </c>
      <c r="C17" s="15">
        <f>B17/12</f>
        <v/>
      </c>
      <c r="D17" s="16">
        <f>IF(B22=0,0,B17/B22)</f>
        <v/>
      </c>
    </row>
    <row r="18">
      <c r="A18" s="11" t="inlineStr">
        <is>
          <t>Каско застраховка</t>
        </is>
      </c>
      <c r="B18" s="12">
        <f>B8</f>
        <v/>
      </c>
      <c r="C18" s="12">
        <f>B18/12</f>
        <v/>
      </c>
      <c r="D18" s="13">
        <f>IF(B22=0,0,B18/B22)</f>
        <v/>
      </c>
    </row>
    <row r="19">
      <c r="A19" s="14" t="inlineStr">
        <is>
          <t>Сервиз и гуми</t>
        </is>
      </c>
      <c r="B19" s="15">
        <f>B9</f>
        <v/>
      </c>
      <c r="C19" s="15">
        <f>B19/12</f>
        <v/>
      </c>
      <c r="D19" s="16">
        <f>IF(B22=0,0,B19/B22)</f>
        <v/>
      </c>
    </row>
    <row r="20">
      <c r="A20" s="11" t="inlineStr">
        <is>
          <t>Такси (винетка, паркинг)</t>
        </is>
      </c>
      <c r="B20" s="12">
        <f>B10</f>
        <v/>
      </c>
      <c r="C20" s="12">
        <f>B20/12</f>
        <v/>
      </c>
      <c r="D20" s="13">
        <f>IF(B22=0,0,B20/B22)</f>
        <v/>
      </c>
    </row>
    <row r="21">
      <c r="A21" s="14" t="inlineStr">
        <is>
          <t>Амортизация (ориент.)</t>
        </is>
      </c>
      <c r="B21" s="15">
        <f>B2*B11</f>
        <v/>
      </c>
      <c r="C21" s="15">
        <f>B21/12</f>
        <v/>
      </c>
      <c r="D21" s="16">
        <f>IF(B22=0,0,B21/B22)</f>
        <v/>
      </c>
    </row>
    <row r="22">
      <c r="A22" s="17" t="inlineStr">
        <is>
          <t>ОБЩО ГОДИШЕН РАЗХОД</t>
        </is>
      </c>
      <c r="B22" s="18">
        <f>SUM(B16:B21)</f>
        <v/>
      </c>
      <c r="C22" s="19">
        <f>B22/12</f>
        <v/>
      </c>
      <c r="D22" s="20">
        <f>B22/B4</f>
        <v/>
      </c>
    </row>
    <row r="24">
      <c r="A24" s="21" t="inlineStr">
        <is>
          <t>* Синьо = входни данни. Амортизацията е ориентировъчна (12%/год. за средна кола).</t>
        </is>
      </c>
    </row>
  </sheetData>
  <mergeCells count="4">
    <mergeCell ref="A1:D1"/>
    <mergeCell ref="A14:D14"/>
    <mergeCell ref="A24:D24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2026-04-26T21:56:03Z</dcterms:created>
  <dcterms:modified xmlns:dcterms="http://purl.org/dc/terms/" xmlns:xsi="http://www.w3.org/2001/XMLSchema-instance" xsi:type="dcterms:W3CDTF">2026-04-26T21:56:03Z</dcterms:modified>
</cp:coreProperties>
</file>